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34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<sst xmlns="http://schemas.openxmlformats.org/spreadsheetml/2006/main" count="91" uniqueCount="26">
  <si>
    <t>2023年三亚市直属学校赴高校面向2023年应届毕业生公开招聘教师面试成绩</t>
  </si>
  <si>
    <t>序号</t>
  </si>
  <si>
    <t>报考岗位</t>
  </si>
  <si>
    <t>姓名</t>
  </si>
  <si>
    <t>面试成绩</t>
  </si>
  <si>
    <t>备注</t>
  </si>
  <si>
    <t>0404_初中语文教师（长春市考点）</t>
  </si>
  <si>
    <t>0409_高中语文教师（长春市考点）</t>
  </si>
  <si>
    <t>刘丽婷</t>
  </si>
  <si>
    <t>缺考</t>
  </si>
  <si>
    <t>0406_高中生物教师（长春市考点）</t>
  </si>
  <si>
    <t>0407_高中数学教师（长春市考点）</t>
  </si>
  <si>
    <t>0408_高中英语教师（长春市考点）</t>
  </si>
  <si>
    <t>0410_高中政治教师（长春市考点）</t>
  </si>
  <si>
    <t>0411_心理健康教师（长春市考点）</t>
  </si>
  <si>
    <t>0412_信息技术教师（长春市考点）</t>
  </si>
  <si>
    <t>0501_高中地理教师（长春市考点）</t>
  </si>
  <si>
    <t>杨成春</t>
  </si>
  <si>
    <t>仝力元</t>
  </si>
  <si>
    <t>0502_高中生物教师（长春市考点）</t>
  </si>
  <si>
    <t>0603_初中生物教师（长春市考点）</t>
  </si>
  <si>
    <t>0602_初中历史教师（长春市考点）</t>
  </si>
  <si>
    <t>0605_初中语文教师（长春市考点）</t>
  </si>
  <si>
    <t>0606_初中政治教师（长春市考点）</t>
  </si>
  <si>
    <t>0607_高中美术教师（长春市考点）</t>
  </si>
  <si>
    <t>付芳榕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</si>
</sst>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b/>
      <sz val="18"/>
      <color theme="1"/>
      <name val="Calibri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176" fontId="48" fillId="0" borderId="12" xfId="0" applyNumberFormat="1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176" fontId="49" fillId="0" borderId="12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176" fontId="50" fillId="0" borderId="12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176" fontId="50" fillId="0" borderId="12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SheetLayoutView="100" workbookViewId="0" topLeftCell="A1">
      <selection activeCell="H7" sqref="H7"/>
    </sheetView>
  </sheetViews>
  <sheetFormatPr defaultColWidth="9.00390625" defaultRowHeight="27" customHeight="1"/>
  <cols>
    <col min="1" max="1" width="9.57421875" style="1" customWidth="1"/>
    <col min="2" max="2" width="46.28125" style="1" customWidth="1"/>
    <col min="3" max="3" width="12.8515625" style="1" customWidth="1"/>
    <col min="4" max="4" width="24.00390625" style="3" customWidth="1"/>
    <col min="5" max="5" width="17.421875" style="1" customWidth="1"/>
    <col min="6" max="16384" width="9.00390625" style="1" customWidth="1"/>
  </cols>
  <sheetData>
    <row r="1" spans="1:5" s="1" customFormat="1" ht="39" customHeight="1">
      <c r="A1" s="4" t="s">
        <v>0</v>
      </c>
      <c r="B1" s="5"/>
      <c r="C1" s="5"/>
      <c r="D1" s="6"/>
      <c r="E1" s="7"/>
    </row>
    <row r="2" spans="1:5" s="2" customFormat="1" ht="27" customHeight="1">
      <c r="A2" s="8" t="s">
        <v>1</v>
      </c>
      <c r="B2" s="9" t="s">
        <v>2</v>
      </c>
      <c r="C2" s="9" t="s">
        <v>3</v>
      </c>
      <c r="D2" s="10" t="s">
        <v>4</v>
      </c>
      <c r="E2" s="11" t="s">
        <v>5</v>
      </c>
    </row>
    <row r="3" spans="1:5" s="1" customFormat="1" ht="27" customHeight="1">
      <c r="A3" s="12">
        <v>1</v>
      </c>
      <c r="B3" s="13" t="s">
        <v>6</v>
      </c>
      <c r="C3" s="13" t="str">
        <f>"张雨欣"</f>
        <v>张雨欣</v>
      </c>
      <c r="D3" s="14">
        <v>67.67</v>
      </c>
      <c r="E3" s="15"/>
    </row>
    <row r="4" spans="1:5" s="1" customFormat="1" ht="27" customHeight="1">
      <c r="A4" s="12">
        <v>2</v>
      </c>
      <c r="B4" s="13" t="s">
        <v>6</v>
      </c>
      <c r="C4" s="13" t="str">
        <f>"曾维静"</f>
        <v>曾维静</v>
      </c>
      <c r="D4" s="14">
        <v>65.33</v>
      </c>
      <c r="E4" s="15"/>
    </row>
    <row r="5" spans="1:5" s="1" customFormat="1" ht="27" customHeight="1">
      <c r="A5" s="12">
        <v>3</v>
      </c>
      <c r="B5" s="13" t="s">
        <v>6</v>
      </c>
      <c r="C5" s="13" t="str">
        <f>"王嘉慧"</f>
        <v>王嘉慧</v>
      </c>
      <c r="D5" s="14">
        <v>81</v>
      </c>
      <c r="E5" s="15"/>
    </row>
    <row r="6" spans="1:5" s="1" customFormat="1" ht="27" customHeight="1">
      <c r="A6" s="12">
        <v>4</v>
      </c>
      <c r="B6" s="13" t="s">
        <v>7</v>
      </c>
      <c r="C6" s="13" t="str">
        <f>"林洁"</f>
        <v>林洁</v>
      </c>
      <c r="D6" s="14">
        <v>76.33</v>
      </c>
      <c r="E6" s="15"/>
    </row>
    <row r="7" spans="1:5" s="1" customFormat="1" ht="27" customHeight="1">
      <c r="A7" s="12">
        <v>5</v>
      </c>
      <c r="B7" s="13" t="s">
        <v>7</v>
      </c>
      <c r="C7" s="13" t="str">
        <f>"张雅静"</f>
        <v>张雅静</v>
      </c>
      <c r="D7" s="14">
        <v>59.33</v>
      </c>
      <c r="E7" s="15"/>
    </row>
    <row r="8" spans="1:5" s="1" customFormat="1" ht="27" customHeight="1">
      <c r="A8" s="12">
        <v>6</v>
      </c>
      <c r="B8" s="13" t="s">
        <v>7</v>
      </c>
      <c r="C8" s="13" t="s">
        <v>8</v>
      </c>
      <c r="D8" s="14"/>
      <c r="E8" s="15" t="s">
        <v>9</v>
      </c>
    </row>
    <row r="9" spans="1:5" s="1" customFormat="1" ht="27" customHeight="1">
      <c r="A9" s="12">
        <v>7</v>
      </c>
      <c r="B9" s="13" t="s">
        <v>7</v>
      </c>
      <c r="C9" s="13" t="str">
        <f>"邱青云"</f>
        <v>邱青云</v>
      </c>
      <c r="D9" s="14"/>
      <c r="E9" s="15" t="s">
        <v>9</v>
      </c>
    </row>
    <row r="10" spans="1:5" s="1" customFormat="1" ht="27" customHeight="1">
      <c r="A10" s="12">
        <v>8</v>
      </c>
      <c r="B10" s="13" t="s">
        <v>10</v>
      </c>
      <c r="C10" s="13" t="str">
        <f>"侯颖欣"</f>
        <v>侯颖欣</v>
      </c>
      <c r="D10" s="14">
        <v>77</v>
      </c>
      <c r="E10" s="15"/>
    </row>
    <row r="11" spans="1:5" s="1" customFormat="1" ht="27" customHeight="1">
      <c r="A11" s="12">
        <v>9</v>
      </c>
      <c r="B11" s="13" t="s">
        <v>10</v>
      </c>
      <c r="C11" s="13" t="str">
        <f>"陈明"</f>
        <v>陈明</v>
      </c>
      <c r="D11" s="14"/>
      <c r="E11" s="15" t="s">
        <v>9</v>
      </c>
    </row>
    <row r="12" spans="1:5" s="1" customFormat="1" ht="27" customHeight="1">
      <c r="A12" s="12">
        <v>10</v>
      </c>
      <c r="B12" s="13" t="s">
        <v>10</v>
      </c>
      <c r="C12" s="13" t="str">
        <f>"黄丽媛"</f>
        <v>黄丽媛</v>
      </c>
      <c r="D12" s="14">
        <v>74.33</v>
      </c>
      <c r="E12" s="15"/>
    </row>
    <row r="13" spans="1:5" s="1" customFormat="1" ht="27" customHeight="1">
      <c r="A13" s="12">
        <v>11</v>
      </c>
      <c r="B13" s="13" t="s">
        <v>11</v>
      </c>
      <c r="C13" s="13" t="str">
        <f>"王馨蕊"</f>
        <v>王馨蕊</v>
      </c>
      <c r="D13" s="14">
        <v>73.67</v>
      </c>
      <c r="E13" s="15"/>
    </row>
    <row r="14" spans="1:5" s="1" customFormat="1" ht="27" customHeight="1">
      <c r="A14" s="12">
        <v>12</v>
      </c>
      <c r="B14" s="13" t="s">
        <v>11</v>
      </c>
      <c r="C14" s="13" t="str">
        <f>"王悦"</f>
        <v>王悦</v>
      </c>
      <c r="D14" s="14">
        <v>71</v>
      </c>
      <c r="E14" s="15"/>
    </row>
    <row r="15" spans="1:5" s="1" customFormat="1" ht="27" customHeight="1">
      <c r="A15" s="12">
        <v>13</v>
      </c>
      <c r="B15" s="13" t="s">
        <v>11</v>
      </c>
      <c r="C15" s="13" t="str">
        <f>"李春柳"</f>
        <v>李春柳</v>
      </c>
      <c r="D15" s="14"/>
      <c r="E15" s="15" t="s">
        <v>9</v>
      </c>
    </row>
    <row r="16" spans="1:5" s="1" customFormat="1" ht="27" customHeight="1">
      <c r="A16" s="12">
        <v>14</v>
      </c>
      <c r="B16" s="13" t="s">
        <v>12</v>
      </c>
      <c r="C16" s="13" t="str">
        <f>"韩丹"</f>
        <v>韩丹</v>
      </c>
      <c r="D16" s="14">
        <v>57.67</v>
      </c>
      <c r="E16" s="15"/>
    </row>
    <row r="17" spans="1:5" s="1" customFormat="1" ht="27" customHeight="1">
      <c r="A17" s="12">
        <v>15</v>
      </c>
      <c r="B17" s="13" t="s">
        <v>12</v>
      </c>
      <c r="C17" s="13" t="str">
        <f>"刘呈麦"</f>
        <v>刘呈麦</v>
      </c>
      <c r="D17" s="14"/>
      <c r="E17" s="15" t="s">
        <v>9</v>
      </c>
    </row>
    <row r="18" spans="1:5" s="1" customFormat="1" ht="27" customHeight="1">
      <c r="A18" s="12">
        <v>16</v>
      </c>
      <c r="B18" s="13" t="s">
        <v>12</v>
      </c>
      <c r="C18" s="13" t="str">
        <f>"许春香"</f>
        <v>许春香</v>
      </c>
      <c r="D18" s="14"/>
      <c r="E18" s="15" t="s">
        <v>9</v>
      </c>
    </row>
    <row r="19" spans="1:5" s="1" customFormat="1" ht="27" customHeight="1">
      <c r="A19" s="12">
        <v>17</v>
      </c>
      <c r="B19" s="13" t="s">
        <v>12</v>
      </c>
      <c r="C19" s="13" t="str">
        <f>"徐婷婷"</f>
        <v>徐婷婷</v>
      </c>
      <c r="D19" s="14">
        <v>76.33</v>
      </c>
      <c r="E19" s="15"/>
    </row>
    <row r="20" spans="1:5" s="1" customFormat="1" ht="27" customHeight="1">
      <c r="A20" s="12">
        <v>18</v>
      </c>
      <c r="B20" s="13" t="s">
        <v>13</v>
      </c>
      <c r="C20" s="13" t="str">
        <f>"刘海惠"</f>
        <v>刘海惠</v>
      </c>
      <c r="D20" s="14">
        <v>67</v>
      </c>
      <c r="E20" s="15"/>
    </row>
    <row r="21" spans="1:5" s="1" customFormat="1" ht="27" customHeight="1">
      <c r="A21" s="12">
        <v>19</v>
      </c>
      <c r="B21" s="13" t="s">
        <v>13</v>
      </c>
      <c r="C21" s="13" t="str">
        <f>"刘艺蒙"</f>
        <v>刘艺蒙</v>
      </c>
      <c r="D21" s="14">
        <v>72.67</v>
      </c>
      <c r="E21" s="15"/>
    </row>
    <row r="22" spans="1:5" s="1" customFormat="1" ht="27" customHeight="1">
      <c r="A22" s="12">
        <v>20</v>
      </c>
      <c r="B22" s="13" t="s">
        <v>13</v>
      </c>
      <c r="C22" s="13" t="str">
        <f>"崔梦涵"</f>
        <v>崔梦涵</v>
      </c>
      <c r="D22" s="14">
        <v>77</v>
      </c>
      <c r="E22" s="15"/>
    </row>
    <row r="23" spans="1:5" s="1" customFormat="1" ht="27" customHeight="1">
      <c r="A23" s="12">
        <v>21</v>
      </c>
      <c r="B23" s="13" t="s">
        <v>14</v>
      </c>
      <c r="C23" s="13" t="str">
        <f>"艾秋彤"</f>
        <v>艾秋彤</v>
      </c>
      <c r="D23" s="14">
        <v>75</v>
      </c>
      <c r="E23" s="15"/>
    </row>
    <row r="24" spans="1:5" s="1" customFormat="1" ht="27" customHeight="1">
      <c r="A24" s="12">
        <v>22</v>
      </c>
      <c r="B24" s="13" t="s">
        <v>14</v>
      </c>
      <c r="C24" s="13" t="str">
        <f>"王慧怡"</f>
        <v>王慧怡</v>
      </c>
      <c r="D24" s="14">
        <v>80.33</v>
      </c>
      <c r="E24" s="15"/>
    </row>
    <row r="25" spans="1:5" s="1" customFormat="1" ht="27" customHeight="1">
      <c r="A25" s="12">
        <v>23</v>
      </c>
      <c r="B25" s="13" t="s">
        <v>14</v>
      </c>
      <c r="C25" s="13" t="str">
        <f>"李梓晴"</f>
        <v>李梓晴</v>
      </c>
      <c r="D25" s="14">
        <v>70</v>
      </c>
      <c r="E25" s="15"/>
    </row>
    <row r="26" spans="1:5" s="1" customFormat="1" ht="27" customHeight="1">
      <c r="A26" s="12">
        <v>24</v>
      </c>
      <c r="B26" s="13" t="s">
        <v>14</v>
      </c>
      <c r="C26" s="13" t="str">
        <f>"玄婉婷"</f>
        <v>玄婉婷</v>
      </c>
      <c r="D26" s="14">
        <v>71.33</v>
      </c>
      <c r="E26" s="15"/>
    </row>
    <row r="27" spans="1:5" s="1" customFormat="1" ht="27" customHeight="1">
      <c r="A27" s="12">
        <v>25</v>
      </c>
      <c r="B27" s="13" t="s">
        <v>14</v>
      </c>
      <c r="C27" s="13" t="str">
        <f>"张婉婷"</f>
        <v>张婉婷</v>
      </c>
      <c r="D27" s="14">
        <v>83</v>
      </c>
      <c r="E27" s="15"/>
    </row>
    <row r="28" spans="1:5" s="1" customFormat="1" ht="27" customHeight="1">
      <c r="A28" s="12">
        <v>26</v>
      </c>
      <c r="B28" s="13" t="s">
        <v>14</v>
      </c>
      <c r="C28" s="13" t="str">
        <f>"吴则"</f>
        <v>吴则</v>
      </c>
      <c r="D28" s="14">
        <v>67.67</v>
      </c>
      <c r="E28" s="15"/>
    </row>
    <row r="29" spans="1:5" s="1" customFormat="1" ht="27" customHeight="1">
      <c r="A29" s="12">
        <v>27</v>
      </c>
      <c r="B29" s="13" t="s">
        <v>14</v>
      </c>
      <c r="C29" s="13" t="str">
        <f>"张瀚"</f>
        <v>张瀚</v>
      </c>
      <c r="D29" s="14">
        <v>79.33</v>
      </c>
      <c r="E29" s="15"/>
    </row>
    <row r="30" spans="1:5" s="1" customFormat="1" ht="27" customHeight="1">
      <c r="A30" s="12">
        <v>28</v>
      </c>
      <c r="B30" s="13" t="s">
        <v>15</v>
      </c>
      <c r="C30" s="13" t="str">
        <f>"赵文静"</f>
        <v>赵文静</v>
      </c>
      <c r="D30" s="14">
        <v>77.67</v>
      </c>
      <c r="E30" s="15"/>
    </row>
    <row r="31" spans="1:5" s="1" customFormat="1" ht="27" customHeight="1">
      <c r="A31" s="12">
        <v>29</v>
      </c>
      <c r="B31" s="13" t="s">
        <v>15</v>
      </c>
      <c r="C31" s="13" t="str">
        <f>"张佳晨"</f>
        <v>张佳晨</v>
      </c>
      <c r="D31" s="14"/>
      <c r="E31" s="15" t="s">
        <v>9</v>
      </c>
    </row>
    <row r="32" spans="1:5" s="1" customFormat="1" ht="27" customHeight="1">
      <c r="A32" s="12">
        <v>30</v>
      </c>
      <c r="B32" s="13" t="s">
        <v>15</v>
      </c>
      <c r="C32" s="13" t="str">
        <f>"王文雅"</f>
        <v>王文雅</v>
      </c>
      <c r="D32" s="14"/>
      <c r="E32" s="15" t="s">
        <v>9</v>
      </c>
    </row>
    <row r="33" spans="1:5" ht="27" customHeight="1">
      <c r="A33" s="12">
        <v>31</v>
      </c>
      <c r="B33" s="16" t="s">
        <v>16</v>
      </c>
      <c r="C33" s="16" t="str">
        <f>"何家辉"</f>
        <v>何家辉</v>
      </c>
      <c r="D33" s="17">
        <v>75</v>
      </c>
      <c r="E33" s="18"/>
    </row>
    <row r="34" spans="1:5" ht="27" customHeight="1">
      <c r="A34" s="12">
        <v>32</v>
      </c>
      <c r="B34" s="16" t="s">
        <v>16</v>
      </c>
      <c r="C34" s="16" t="str">
        <f>"邢慧宇"</f>
        <v>邢慧宇</v>
      </c>
      <c r="D34" s="17">
        <v>80.67</v>
      </c>
      <c r="E34" s="18"/>
    </row>
    <row r="35" spans="1:5" ht="27" customHeight="1">
      <c r="A35" s="12">
        <v>33</v>
      </c>
      <c r="B35" s="16" t="s">
        <v>16</v>
      </c>
      <c r="C35" s="16" t="str">
        <f>"郭锦萱"</f>
        <v>郭锦萱</v>
      </c>
      <c r="D35" s="17">
        <v>75.67</v>
      </c>
      <c r="E35" s="18"/>
    </row>
    <row r="36" spans="1:5" ht="27" customHeight="1">
      <c r="A36" s="12">
        <v>34</v>
      </c>
      <c r="B36" s="16" t="s">
        <v>16</v>
      </c>
      <c r="C36" s="16" t="str">
        <f>"张逸轩"</f>
        <v>张逸轩</v>
      </c>
      <c r="D36" s="17">
        <v>59.67</v>
      </c>
      <c r="E36" s="18"/>
    </row>
    <row r="37" spans="1:5" ht="27" customHeight="1">
      <c r="A37" s="12">
        <v>35</v>
      </c>
      <c r="B37" s="16" t="s">
        <v>16</v>
      </c>
      <c r="C37" s="16" t="str">
        <f>"姜雨婷"</f>
        <v>姜雨婷</v>
      </c>
      <c r="D37" s="17">
        <v>64.33</v>
      </c>
      <c r="E37" s="18"/>
    </row>
    <row r="38" spans="1:5" ht="27" customHeight="1">
      <c r="A38" s="12">
        <v>36</v>
      </c>
      <c r="B38" s="16" t="s">
        <v>16</v>
      </c>
      <c r="C38" s="19" t="s">
        <v>17</v>
      </c>
      <c r="D38" s="17"/>
      <c r="E38" s="15" t="s">
        <v>9</v>
      </c>
    </row>
    <row r="39" spans="1:5" ht="27" customHeight="1">
      <c r="A39" s="12">
        <v>37</v>
      </c>
      <c r="B39" s="16" t="s">
        <v>16</v>
      </c>
      <c r="C39" s="20" t="s">
        <v>18</v>
      </c>
      <c r="D39" s="21"/>
      <c r="E39" s="15" t="s">
        <v>9</v>
      </c>
    </row>
    <row r="40" spans="1:5" ht="27" customHeight="1">
      <c r="A40" s="12">
        <v>38</v>
      </c>
      <c r="B40" s="16" t="s">
        <v>19</v>
      </c>
      <c r="C40" s="16" t="str">
        <f>"陈名科"</f>
        <v>陈名科</v>
      </c>
      <c r="D40" s="17">
        <v>71.33</v>
      </c>
      <c r="E40" s="18"/>
    </row>
    <row r="41" spans="1:5" ht="27" customHeight="1">
      <c r="A41" s="12">
        <v>39</v>
      </c>
      <c r="B41" s="16" t="s">
        <v>19</v>
      </c>
      <c r="C41" s="16" t="str">
        <f>"丛嘉熠"</f>
        <v>丛嘉熠</v>
      </c>
      <c r="D41" s="17">
        <v>81.33</v>
      </c>
      <c r="E41" s="18"/>
    </row>
    <row r="42" spans="1:5" ht="27" customHeight="1">
      <c r="A42" s="12">
        <v>40</v>
      </c>
      <c r="B42" s="16" t="s">
        <v>19</v>
      </c>
      <c r="C42" s="16" t="str">
        <f>"孙丰伟"</f>
        <v>孙丰伟</v>
      </c>
      <c r="D42" s="17"/>
      <c r="E42" s="15" t="s">
        <v>9</v>
      </c>
    </row>
    <row r="43" spans="1:5" ht="27" customHeight="1">
      <c r="A43" s="12">
        <v>41</v>
      </c>
      <c r="B43" s="16" t="s">
        <v>19</v>
      </c>
      <c r="C43" s="16" t="str">
        <f>"李海奇"</f>
        <v>李海奇</v>
      </c>
      <c r="D43" s="17"/>
      <c r="E43" s="15" t="s">
        <v>9</v>
      </c>
    </row>
    <row r="44" spans="1:5" ht="27" customHeight="1">
      <c r="A44" s="12">
        <v>42</v>
      </c>
      <c r="B44" s="16" t="s">
        <v>20</v>
      </c>
      <c r="C44" s="16" t="str">
        <f>"刘旭"</f>
        <v>刘旭</v>
      </c>
      <c r="D44" s="17">
        <v>78</v>
      </c>
      <c r="E44" s="18"/>
    </row>
    <row r="45" spans="1:5" ht="27" customHeight="1">
      <c r="A45" s="12">
        <v>43</v>
      </c>
      <c r="B45" s="16" t="s">
        <v>20</v>
      </c>
      <c r="C45" s="16" t="str">
        <f>"朱月铃"</f>
        <v>朱月铃</v>
      </c>
      <c r="D45" s="17">
        <v>70.33</v>
      </c>
      <c r="E45" s="18"/>
    </row>
    <row r="46" spans="1:5" ht="27" customHeight="1">
      <c r="A46" s="12">
        <v>44</v>
      </c>
      <c r="B46" s="16" t="s">
        <v>20</v>
      </c>
      <c r="C46" s="16" t="str">
        <f>"彭鑫垚"</f>
        <v>彭鑫垚</v>
      </c>
      <c r="D46" s="17"/>
      <c r="E46" s="15" t="s">
        <v>9</v>
      </c>
    </row>
    <row r="47" spans="1:5" ht="27" customHeight="1">
      <c r="A47" s="12">
        <v>45</v>
      </c>
      <c r="B47" s="16" t="s">
        <v>21</v>
      </c>
      <c r="C47" s="16" t="str">
        <f>"张嘉"</f>
        <v>张嘉</v>
      </c>
      <c r="D47" s="17">
        <v>58</v>
      </c>
      <c r="E47" s="18"/>
    </row>
    <row r="48" spans="1:5" ht="27" customHeight="1">
      <c r="A48" s="12">
        <v>46</v>
      </c>
      <c r="B48" s="16" t="s">
        <v>21</v>
      </c>
      <c r="C48" s="16" t="str">
        <f>"蒋玉涵"</f>
        <v>蒋玉涵</v>
      </c>
      <c r="D48" s="17">
        <v>77</v>
      </c>
      <c r="E48" s="18"/>
    </row>
    <row r="49" spans="1:5" ht="27" customHeight="1">
      <c r="A49" s="12">
        <v>47</v>
      </c>
      <c r="B49" s="16" t="s">
        <v>21</v>
      </c>
      <c r="C49" s="16" t="str">
        <f>"李乾伟"</f>
        <v>李乾伟</v>
      </c>
      <c r="D49" s="17"/>
      <c r="E49" s="15" t="s">
        <v>9</v>
      </c>
    </row>
    <row r="50" spans="1:5" ht="27" customHeight="1">
      <c r="A50" s="12">
        <v>48</v>
      </c>
      <c r="B50" s="16" t="s">
        <v>22</v>
      </c>
      <c r="C50" s="16" t="str">
        <f>"李泽彧"</f>
        <v>李泽彧</v>
      </c>
      <c r="D50" s="17">
        <v>66.67</v>
      </c>
      <c r="E50" s="18"/>
    </row>
    <row r="51" spans="1:5" ht="27" customHeight="1">
      <c r="A51" s="12">
        <v>49</v>
      </c>
      <c r="B51" s="16" t="s">
        <v>22</v>
      </c>
      <c r="C51" s="16" t="str">
        <f>"陈慧妍"</f>
        <v>陈慧妍</v>
      </c>
      <c r="D51" s="17">
        <v>73.67</v>
      </c>
      <c r="E51" s="18"/>
    </row>
    <row r="52" spans="1:5" ht="27" customHeight="1">
      <c r="A52" s="12">
        <v>50</v>
      </c>
      <c r="B52" s="16" t="s">
        <v>22</v>
      </c>
      <c r="C52" s="16" t="str">
        <f>"邓晓雯"</f>
        <v>邓晓雯</v>
      </c>
      <c r="D52" s="17">
        <v>80.67</v>
      </c>
      <c r="E52" s="18"/>
    </row>
    <row r="53" spans="1:5" ht="27" customHeight="1">
      <c r="A53" s="12">
        <v>51</v>
      </c>
      <c r="B53" s="16" t="s">
        <v>22</v>
      </c>
      <c r="C53" s="16" t="str">
        <f>"刘思含"</f>
        <v>刘思含</v>
      </c>
      <c r="D53" s="17">
        <v>59.67</v>
      </c>
      <c r="E53" s="18"/>
    </row>
    <row r="54" spans="1:5" ht="27" customHeight="1">
      <c r="A54" s="12">
        <v>52</v>
      </c>
      <c r="B54" s="16" t="s">
        <v>23</v>
      </c>
      <c r="C54" s="16" t="str">
        <f>"喻先鹏"</f>
        <v>喻先鹏</v>
      </c>
      <c r="D54" s="17">
        <v>57</v>
      </c>
      <c r="E54" s="18"/>
    </row>
    <row r="55" spans="1:5" ht="27" customHeight="1">
      <c r="A55" s="12">
        <v>53</v>
      </c>
      <c r="B55" s="16" t="s">
        <v>23</v>
      </c>
      <c r="C55" s="16" t="str">
        <f>"湛莹莹"</f>
        <v>湛莹莹</v>
      </c>
      <c r="D55" s="17">
        <v>71</v>
      </c>
      <c r="E55" s="18"/>
    </row>
    <row r="56" spans="1:5" ht="27" customHeight="1">
      <c r="A56" s="12">
        <v>54</v>
      </c>
      <c r="B56" s="16" t="s">
        <v>23</v>
      </c>
      <c r="C56" s="16" t="str">
        <f>"周润嘉"</f>
        <v>周润嘉</v>
      </c>
      <c r="D56" s="17">
        <v>78.67</v>
      </c>
      <c r="E56" s="18"/>
    </row>
    <row r="57" spans="1:5" ht="27" customHeight="1">
      <c r="A57" s="12">
        <v>55</v>
      </c>
      <c r="B57" s="16" t="s">
        <v>23</v>
      </c>
      <c r="C57" s="16" t="str">
        <f>"贺洪苑"</f>
        <v>贺洪苑</v>
      </c>
      <c r="D57" s="17">
        <v>68</v>
      </c>
      <c r="E57" s="18"/>
    </row>
    <row r="58" spans="1:5" ht="27" customHeight="1">
      <c r="A58" s="12">
        <v>56</v>
      </c>
      <c r="B58" s="16" t="s">
        <v>23</v>
      </c>
      <c r="C58" s="16" t="str">
        <f>"李昀洋"</f>
        <v>李昀洋</v>
      </c>
      <c r="D58" s="17"/>
      <c r="E58" s="15" t="s">
        <v>9</v>
      </c>
    </row>
    <row r="59" spans="1:5" ht="27" customHeight="1">
      <c r="A59" s="12">
        <v>57</v>
      </c>
      <c r="B59" s="16" t="s">
        <v>24</v>
      </c>
      <c r="C59" s="16" t="str">
        <f>"刘雅思"</f>
        <v>刘雅思</v>
      </c>
      <c r="D59" s="17">
        <v>79.67</v>
      </c>
      <c r="E59" s="18"/>
    </row>
    <row r="60" spans="1:5" ht="27" customHeight="1">
      <c r="A60" s="12">
        <v>58</v>
      </c>
      <c r="B60" s="16" t="s">
        <v>24</v>
      </c>
      <c r="C60" s="16" t="str">
        <f>"苏玥"</f>
        <v>苏玥</v>
      </c>
      <c r="D60" s="17">
        <v>62.33</v>
      </c>
      <c r="E60" s="18"/>
    </row>
    <row r="61" spans="1:5" ht="27" customHeight="1">
      <c r="A61" s="12">
        <v>59</v>
      </c>
      <c r="B61" s="16" t="s">
        <v>24</v>
      </c>
      <c r="C61" s="16" t="str">
        <f>"韩元龙"</f>
        <v>韩元龙</v>
      </c>
      <c r="D61" s="17">
        <v>67.33</v>
      </c>
      <c r="E61" s="18"/>
    </row>
    <row r="62" spans="1:5" ht="27" customHeight="1">
      <c r="A62" s="12">
        <v>60</v>
      </c>
      <c r="B62" s="16" t="s">
        <v>24</v>
      </c>
      <c r="C62" s="16" t="str">
        <f>"孔琳琳"</f>
        <v>孔琳琳</v>
      </c>
      <c r="D62" s="17">
        <v>83.67</v>
      </c>
      <c r="E62" s="18"/>
    </row>
    <row r="63" spans="1:5" ht="27" customHeight="1">
      <c r="A63" s="12">
        <v>61</v>
      </c>
      <c r="B63" s="16" t="s">
        <v>24</v>
      </c>
      <c r="C63" s="16" t="str">
        <f>"耿丽晶"</f>
        <v>耿丽晶</v>
      </c>
      <c r="D63" s="17">
        <v>79</v>
      </c>
      <c r="E63" s="18"/>
    </row>
    <row r="64" spans="1:5" ht="27" customHeight="1">
      <c r="A64" s="12">
        <v>62</v>
      </c>
      <c r="B64" s="16" t="s">
        <v>24</v>
      </c>
      <c r="C64" s="16" t="str">
        <f>"潘喜鸽"</f>
        <v>潘喜鸽</v>
      </c>
      <c r="D64" s="17">
        <v>75.33</v>
      </c>
      <c r="E64" s="18"/>
    </row>
    <row r="65" spans="1:5" ht="27" customHeight="1">
      <c r="A65" s="12">
        <v>63</v>
      </c>
      <c r="B65" s="16" t="s">
        <v>24</v>
      </c>
      <c r="C65" s="16" t="str">
        <f>"陶思吉"</f>
        <v>陶思吉</v>
      </c>
      <c r="D65" s="17">
        <v>66.67</v>
      </c>
      <c r="E65" s="18"/>
    </row>
    <row r="66" spans="1:5" ht="27" customHeight="1">
      <c r="A66" s="12">
        <v>64</v>
      </c>
      <c r="B66" s="16" t="s">
        <v>24</v>
      </c>
      <c r="C66" s="19" t="str">
        <f>"刘莹"</f>
        <v>刘莹</v>
      </c>
      <c r="D66" s="17">
        <v>68.33</v>
      </c>
      <c r="E66" s="22"/>
    </row>
    <row r="67" spans="1:5" ht="27" customHeight="1">
      <c r="A67" s="12">
        <v>65</v>
      </c>
      <c r="B67" s="16" t="s">
        <v>24</v>
      </c>
      <c r="C67" s="19" t="str">
        <f>"李响"</f>
        <v>李响</v>
      </c>
      <c r="D67" s="17">
        <v>66.67</v>
      </c>
      <c r="E67" s="22"/>
    </row>
    <row r="68" spans="1:5" ht="27" customHeight="1">
      <c r="A68" s="12">
        <v>66</v>
      </c>
      <c r="B68" s="16" t="s">
        <v>24</v>
      </c>
      <c r="C68" s="16" t="s">
        <v>25</v>
      </c>
      <c r="D68" s="17">
        <v>66</v>
      </c>
      <c r="E68" s="23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黄毅</cp:lastModifiedBy>
  <dcterms:created xsi:type="dcterms:W3CDTF">2023-03-07T07:53:09Z</dcterms:created>
  <dcterms:modified xsi:type="dcterms:W3CDTF">2023-03-14T12:22:51Z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3E62C5B0DB4947DA82316D565DB79AF9</vt:lpwstr>
  </property>
  <property fmtid="{D5CDD505-2E9C-101B-9397-08002B2CF9AE}" pid="4" name="KSOProductBuildV">
    <vt:lpwstr>2052-11.8.2.9067</vt:lpwstr>
  </property>
</Properties>
</file>